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ocuments\Fenceline Consulting\Patient One\Urology Customer Contracts\"/>
    </mc:Choice>
  </mc:AlternateContent>
  <xr:revisionPtr revIDLastSave="0" documentId="13_ncr:1_{97AB1FE2-7130-4AFF-B9FC-92F939F2ABCC}" xr6:coauthVersionLast="43" xr6:coauthVersionMax="43" xr10:uidLastSave="{00000000-0000-0000-0000-000000000000}"/>
  <bookViews>
    <workbookView xWindow="-98" yWindow="-98" windowWidth="15315" windowHeight="10996" xr2:uid="{CDFED051-A232-4CF5-B051-874DFE264F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G12" i="1"/>
  <c r="F11" i="1"/>
  <c r="G11" i="1" s="1"/>
  <c r="C18" i="1" l="1"/>
  <c r="C17" i="1"/>
  <c r="C6" i="1"/>
  <c r="C19" i="1" l="1"/>
  <c r="C24" i="1" l="1"/>
  <c r="C26" i="1" s="1"/>
  <c r="C21" i="1"/>
</calcChain>
</file>

<file path=xl/sharedStrings.xml><?xml version="1.0" encoding="utf-8"?>
<sst xmlns="http://schemas.openxmlformats.org/spreadsheetml/2006/main" count="19" uniqueCount="19">
  <si>
    <t>PatientOne, Inc.</t>
  </si>
  <si>
    <t>Clinic ROI Calculator</t>
  </si>
  <si>
    <t>Average Monthly Surgical Volume</t>
  </si>
  <si>
    <t>Total Number Surgeons</t>
  </si>
  <si>
    <t>Medicare Utilization %</t>
  </si>
  <si>
    <t>Commercial Utilization %</t>
  </si>
  <si>
    <t>Average # of in office procedures that require significant staff time outside of procedure</t>
  </si>
  <si>
    <t>Regional Medicare 99457 Reimbursement</t>
  </si>
  <si>
    <t>Regional Commercial 99457 Reimbursement</t>
  </si>
  <si>
    <t>SaaS Monthly Per Surgeon Rate</t>
  </si>
  <si>
    <t>Total Monthly Subscription</t>
  </si>
  <si>
    <t>Total Projected Monthly Medicare Reimbursement</t>
  </si>
  <si>
    <t>Total Projected Monthly Commercial Reimbursement</t>
  </si>
  <si>
    <t>Total Projected Monthly 99457 Reimbursement</t>
  </si>
  <si>
    <t>Conservative Approach</t>
  </si>
  <si>
    <t>% of procedures that don't qualify for reimbursement</t>
  </si>
  <si>
    <t>Monthly Subscription ROI Multiple</t>
  </si>
  <si>
    <t>Conservative Monthly Subscription ROI Multiple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</si>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</sst>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44" fontId="0" fillId="0" borderId="0" xfId="2" applyFont="1"/>
    <xf numFmtId="43" fontId="0" fillId="0" borderId="0" xfId="1" applyFont="1"/>
    <xf numFmtId="4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9" fontId="0" fillId="2" borderId="0" xfId="3" applyFont="1" applyFill="1"/>
    <xf numFmtId="44" fontId="0" fillId="2" borderId="0" xfId="2" applyFont="1" applyFill="1"/>
    <xf numFmtId="0" fontId="0" fillId="3" borderId="0" xfId="0" applyFill="1"/>
    <xf numFmtId="9" fontId="0" fillId="3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6BDB-9A08-4641-8445-1A8A45877483}">
  <dimension ref="A1:G26"/>
  <sheetViews>
    <sheetView tabSelected="1" topLeftCell="A3" workbookViewId="0">
      <selection activeCell="B25" sqref="B25"/>
    </sheetView>
  </sheetViews>
  <sheetFormatPr defaultRowHeight="14.25" x14ac:dyDescent="0.45"/>
  <cols>
    <col min="1" max="1" width="42.86328125" customWidth="1"/>
    <col min="3" max="3" width="12.46484375" customWidth="1"/>
  </cols>
  <sheetData>
    <row r="1" spans="1:7" x14ac:dyDescent="0.45">
      <c r="A1" t="s">
        <v>0</v>
      </c>
    </row>
    <row r="2" spans="1:7" x14ac:dyDescent="0.45">
      <c r="A2" t="s">
        <v>1</v>
      </c>
    </row>
    <row r="4" spans="1:7" x14ac:dyDescent="0.45">
      <c r="A4" t="s">
        <v>9</v>
      </c>
      <c r="C4" s="2">
        <v>399</v>
      </c>
    </row>
    <row r="5" spans="1:7" x14ac:dyDescent="0.45">
      <c r="A5" t="s">
        <v>3</v>
      </c>
      <c r="C5" s="6">
        <v>5</v>
      </c>
    </row>
    <row r="6" spans="1:7" x14ac:dyDescent="0.45">
      <c r="A6" t="s">
        <v>10</v>
      </c>
      <c r="C6" s="2">
        <f>C4*C5</f>
        <v>1995</v>
      </c>
    </row>
    <row r="7" spans="1:7" s="1" customFormat="1" x14ac:dyDescent="0.45"/>
    <row r="8" spans="1:7" x14ac:dyDescent="0.45">
      <c r="A8" t="s">
        <v>2</v>
      </c>
      <c r="B8" s="1"/>
      <c r="C8" s="5">
        <v>150</v>
      </c>
    </row>
    <row r="9" spans="1:7" ht="28.5" x14ac:dyDescent="0.45">
      <c r="A9" s="1" t="s">
        <v>6</v>
      </c>
      <c r="C9" s="6">
        <v>30</v>
      </c>
    </row>
    <row r="10" spans="1:7" x14ac:dyDescent="0.45">
      <c r="C10" t="s">
        <v>18</v>
      </c>
    </row>
    <row r="11" spans="1:7" x14ac:dyDescent="0.45">
      <c r="A11" t="s">
        <v>4</v>
      </c>
      <c r="C11" s="7">
        <v>0.65</v>
      </c>
      <c r="F11">
        <f>592+11+18+41</f>
        <v>662</v>
      </c>
      <c r="G11">
        <f>+F11/12</f>
        <v>55.166666666666664</v>
      </c>
    </row>
    <row r="12" spans="1:7" x14ac:dyDescent="0.45">
      <c r="A12" t="s">
        <v>5</v>
      </c>
      <c r="C12" s="7">
        <v>0.3</v>
      </c>
      <c r="F12">
        <v>332</v>
      </c>
      <c r="G12">
        <f>+F12/12</f>
        <v>27.666666666666668</v>
      </c>
    </row>
    <row r="14" spans="1:7" x14ac:dyDescent="0.45">
      <c r="A14" t="s">
        <v>7</v>
      </c>
      <c r="B14" s="8">
        <f>54.04*0.96</f>
        <v>51.878399999999999</v>
      </c>
    </row>
    <row r="15" spans="1:7" x14ac:dyDescent="0.45">
      <c r="A15" t="s">
        <v>8</v>
      </c>
      <c r="B15" s="8">
        <v>65.28</v>
      </c>
    </row>
    <row r="17" spans="1:3" x14ac:dyDescent="0.45">
      <c r="A17" t="s">
        <v>11</v>
      </c>
      <c r="C17" s="2">
        <f>((C8+C9)*C11)*B14</f>
        <v>6069.7727999999997</v>
      </c>
    </row>
    <row r="18" spans="1:3" x14ac:dyDescent="0.45">
      <c r="A18" t="s">
        <v>12</v>
      </c>
      <c r="C18" s="2">
        <f>((C8+C9)*C12)*B15</f>
        <v>3525.12</v>
      </c>
    </row>
    <row r="19" spans="1:3" x14ac:dyDescent="0.45">
      <c r="A19" t="s">
        <v>13</v>
      </c>
      <c r="C19" s="2">
        <f>SUM(C17:C18)</f>
        <v>9594.8927999999996</v>
      </c>
    </row>
    <row r="21" spans="1:3" x14ac:dyDescent="0.45">
      <c r="A21" t="s">
        <v>16</v>
      </c>
      <c r="C21" s="3">
        <f>(C19/C6)</f>
        <v>4.8094700751879698</v>
      </c>
    </row>
    <row r="23" spans="1:3" x14ac:dyDescent="0.45">
      <c r="A23" t="s">
        <v>14</v>
      </c>
    </row>
    <row r="24" spans="1:3" x14ac:dyDescent="0.45">
      <c r="A24" s="9" t="s">
        <v>15</v>
      </c>
      <c r="B24" s="10">
        <v>0.5</v>
      </c>
      <c r="C24" s="4">
        <f>C19*(1-B24)</f>
        <v>4797.4463999999998</v>
      </c>
    </row>
    <row r="26" spans="1:3" x14ac:dyDescent="0.45">
      <c r="A26" t="s">
        <v>17</v>
      </c>
      <c r="C26" s="9">
        <f>C24/C6</f>
        <v>2.4047350375939849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Fee</dc:creator>
  <cp:lastModifiedBy>Jeffrey Fee</cp:lastModifiedBy>
  <dcterms:created xsi:type="dcterms:W3CDTF">2019-03-28T20:23:18Z</dcterms:created>
  <dcterms:modified xsi:type="dcterms:W3CDTF">2019-04-25T17:24:05Z</dcterms:modified>
</cp:coreProperties>
</file>